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1_Bassett\1_Meetings\TAC\1-10-20 Meeting\"/>
    </mc:Choice>
  </mc:AlternateContent>
  <xr:revisionPtr revIDLastSave="0" documentId="13_ncr:1_{E76A19D2-9B99-40A5-A9E0-1141015DC551}" xr6:coauthVersionLast="45" xr6:coauthVersionMax="45" xr10:uidLastSave="{00000000-0000-0000-0000-000000000000}"/>
  <bookViews>
    <workbookView xWindow="-108" yWindow="-108" windowWidth="23256" windowHeight="12576" xr2:uid="{00000000-000D-0000-FFFF-FFFF00000000}"/>
  </bookViews>
  <sheets>
    <sheet name="Lake Monitoring Costs" sheetId="2" r:id="rId1"/>
    <sheet name="Stream Monitoring Costs" sheetId="1" r:id="rId2"/>
  </sheets>
  <definedNames>
    <definedName name="_xlnm.Print_Area" localSheetId="1">'Stream Monitoring Costs'!$A$1:$E$20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2" l="1"/>
  <c r="C7" i="2"/>
  <c r="F7" i="2" s="1"/>
  <c r="K6" i="2"/>
  <c r="F6" i="2"/>
  <c r="K5" i="2"/>
  <c r="F5" i="2"/>
  <c r="K4" i="2"/>
  <c r="J4" i="2"/>
  <c r="J7" i="2" s="1"/>
  <c r="H4" i="2"/>
  <c r="H7" i="2" s="1"/>
  <c r="K7" i="2" s="1"/>
  <c r="F4" i="2"/>
  <c r="B14" i="1" l="1"/>
  <c r="E14" i="1" s="1"/>
  <c r="E13" i="1"/>
  <c r="E11" i="1"/>
  <c r="B17" i="1"/>
  <c r="B18" i="1" s="1"/>
  <c r="B16" i="1"/>
  <c r="B12" i="1"/>
  <c r="E12" i="1" s="1"/>
  <c r="B10" i="1"/>
  <c r="B8" i="1"/>
  <c r="B6" i="1"/>
  <c r="E18" i="1" l="1"/>
  <c r="E17" i="1"/>
  <c r="E16" i="1"/>
  <c r="E15" i="1"/>
  <c r="E10" i="1"/>
  <c r="E9" i="1"/>
  <c r="E8" i="1"/>
  <c r="E7" i="1"/>
  <c r="E6" i="1"/>
  <c r="E5" i="1"/>
  <c r="E4" i="1"/>
</calcChain>
</file>

<file path=xl/sharedStrings.xml><?xml version="1.0" encoding="utf-8"?>
<sst xmlns="http://schemas.openxmlformats.org/spreadsheetml/2006/main" count="40" uniqueCount="32">
  <si>
    <t>Cost savings after removing sulfate and alkalinity</t>
  </si>
  <si>
    <t>Current annual cost</t>
  </si>
  <si>
    <t>Cost savings after removing sulfate, alkalinity, total organic carbon, and chemical oxygen demand</t>
  </si>
  <si>
    <t>Annual cost after removing sulfate and alkalinity</t>
  </si>
  <si>
    <t>Annual cost after removing sulfate, alkalinity, organic carbon, and chemical oxygen demand</t>
  </si>
  <si>
    <t>Annual cost after adding instantaneous pH and dissolved oxygen measurements while collecting grab samples and storm samples*</t>
  </si>
  <si>
    <t>*Assume travel costs (labor and expenses) for collection of instantaneous pH and dissolved oxygen measurements are covered under grab or storm sampling. Hence, the cost increase is labor cost plus meter rental cost for the instantaneous pH and dissolved oxygen measurements and data summary cost.</t>
  </si>
  <si>
    <t>Water Chemistry Cost (Labor/Expenses/Equipment/Lab)</t>
  </si>
  <si>
    <t>Flow Cost (Labor/Equipment/Expenses)</t>
  </si>
  <si>
    <t>Biota Monitoring and Identification Cost (Labor/Expenses/Subcontractor)</t>
  </si>
  <si>
    <t>Total</t>
  </si>
  <si>
    <t>Scenario</t>
  </si>
  <si>
    <t>Annual cost after adding instantaneous pH measurements while collecting storm and grab samples*</t>
  </si>
  <si>
    <t>Cost increase after adding instantaneous dissolved oxygen measurements while collecting storm and grab samples*</t>
  </si>
  <si>
    <t>Annual cost after adding instantaneous dissolved oxygen measurements while collecting storm and grab samples*</t>
  </si>
  <si>
    <t>Cost increase after adding instantaneous pH measurements while collecting storm and grab samples*</t>
  </si>
  <si>
    <t>Cost increase after adding instantaneous pH and dissolved oxygen measurements while collecting grab samples and storm samples*</t>
  </si>
  <si>
    <t>Cost increase after adding continuous dissolved oxygen measurements for 4 days per year</t>
  </si>
  <si>
    <t>Annual cost after adding continuous dissolved oxygen measurements for 4 days per year</t>
  </si>
  <si>
    <t>Annual cost after adding continuous dissolved oxygen measurements for 4 days per year plus instantaneous pH and dissolved oxygen measurements while collecting grab and storm samples*</t>
  </si>
  <si>
    <t>Cost increase after adding continuous dissolved oxygen measurements for 4 days per year plus instantaneous pH and dissolved oxygen measurements while collecting grab and storm samples*</t>
  </si>
  <si>
    <t>Deep Lakes</t>
  </si>
  <si>
    <t>Shallow Lakes</t>
  </si>
  <si>
    <t xml:space="preserve"># of Sample Events </t>
  </si>
  <si>
    <t>Estimated Cost</t>
  </si>
  <si>
    <t>Cost Difference</t>
  </si>
  <si>
    <t>Water Chemistry (Labor/Expenses/Equipment/Lab)</t>
  </si>
  <si>
    <t>Phytoplankton/Zooplankton (Labor)</t>
  </si>
  <si>
    <t>Vegetation Survey (Subcontractor and Barr Labor)</t>
  </si>
  <si>
    <t>Assumptions: One year of monitoring, one basin</t>
  </si>
  <si>
    <t>The following table summarizes cost estimates for potential changes to the BCWMC stream monitoring programs discussed at the TAC meeting.  Costs do not include data analysis, data summaries, or reporting</t>
  </si>
  <si>
    <t>The following table summarizes cost estimates for potential changes to the BCWMC lake monitoring programs per discussion at the 11/25/19 TAC meeting. Costs do not include data analysis, data summaries, or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</si>
</sst>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9" tint="0.59996337778862885"/>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6" tint="0.599963377788628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1">
    <xf numFmtId="0" fontId="0" fillId="0" borderId="0"/>
  </cellStyleXfs>
  <cellXfs count="31">
    <xf numFmtId="0" fontId="0" fillId="0" borderId="0" xfId="0"/>
    <xf numFmtId="164" fontId="0" fillId="0" borderId="1" xfId="0" applyNumberFormat="1" applyBorder="1" applyAlignment="1">
      <alignment horizontal="center"/>
    </xf>
    <xf numFmtId="164" fontId="0" fillId="0" borderId="3" xfId="0" applyNumberFormat="1" applyBorder="1" applyAlignment="1">
      <alignment horizontal="center"/>
    </xf>
    <xf numFmtId="164" fontId="0" fillId="2" borderId="2" xfId="0" applyNumberFormat="1" applyFill="1" applyBorder="1" applyAlignment="1">
      <alignment horizontal="center"/>
    </xf>
    <xf numFmtId="164" fontId="1" fillId="0" borderId="3" xfId="0" applyNumberFormat="1" applyFont="1" applyBorder="1" applyAlignment="1">
      <alignment horizontal="center"/>
    </xf>
    <xf numFmtId="0" fontId="1" fillId="3" borderId="4" xfId="0" applyFont="1" applyFill="1" applyBorder="1"/>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0" borderId="7" xfId="0" applyFont="1" applyBorder="1"/>
    <xf numFmtId="164" fontId="1" fillId="0" borderId="8" xfId="0" applyNumberFormat="1" applyFont="1" applyBorder="1" applyAlignment="1">
      <alignment horizontal="center"/>
    </xf>
    <xf numFmtId="0" fontId="0" fillId="0" borderId="9" xfId="0" applyBorder="1"/>
    <xf numFmtId="164" fontId="0" fillId="0" borderId="10" xfId="0" applyNumberFormat="1" applyBorder="1" applyAlignment="1">
      <alignment horizontal="center"/>
    </xf>
    <xf numFmtId="0" fontId="0" fillId="2" borderId="11" xfId="0" applyFill="1" applyBorder="1"/>
    <xf numFmtId="164" fontId="0" fillId="2" borderId="12" xfId="0" applyNumberFormat="1" applyFill="1" applyBorder="1" applyAlignment="1">
      <alignment horizontal="center"/>
    </xf>
    <xf numFmtId="0" fontId="0" fillId="0" borderId="7" xfId="0" applyBorder="1" applyAlignment="1">
      <alignment wrapText="1"/>
    </xf>
    <xf numFmtId="164" fontId="0" fillId="0" borderId="8" xfId="0" applyNumberFormat="1" applyBorder="1" applyAlignment="1">
      <alignment horizontal="center"/>
    </xf>
    <xf numFmtId="0" fontId="0" fillId="2" borderId="11" xfId="0" applyFill="1" applyBorder="1" applyAlignment="1">
      <alignment wrapText="1"/>
    </xf>
    <xf numFmtId="0" fontId="0" fillId="0" borderId="0" xfId="0" applyAlignment="1">
      <alignment wrapText="1"/>
    </xf>
    <xf numFmtId="0" fontId="0" fillId="0" borderId="0" xfId="0" applyAlignment="1">
      <alignment vertical="center"/>
    </xf>
    <xf numFmtId="0" fontId="0" fillId="0" borderId="13" xfId="0" applyBorder="1"/>
    <xf numFmtId="0" fontId="1" fillId="4" borderId="1" xfId="0" applyFont="1" applyFill="1" applyBorder="1" applyAlignment="1">
      <alignment horizontal="center" wrapText="1"/>
    </xf>
    <xf numFmtId="0" fontId="1" fillId="5" borderId="14" xfId="0" applyFont="1" applyFill="1" applyBorder="1" applyAlignment="1">
      <alignment horizontal="center" wrapText="1"/>
    </xf>
    <xf numFmtId="0" fontId="1" fillId="5" borderId="15" xfId="0" applyFont="1" applyFill="1" applyBorder="1" applyAlignment="1">
      <alignment horizontal="center" wrapText="1"/>
    </xf>
    <xf numFmtId="0" fontId="0" fillId="5" borderId="16" xfId="0" applyFill="1" applyBorder="1"/>
    <xf numFmtId="0" fontId="0" fillId="0" borderId="17" xfId="0" applyBorder="1"/>
    <xf numFmtId="0" fontId="1" fillId="0" borderId="1" xfId="0" applyFont="1" applyBorder="1" applyAlignment="1">
      <alignment wrapText="1"/>
    </xf>
    <xf numFmtId="0" fontId="0" fillId="0" borderId="1" xfId="0" applyBorder="1" applyAlignment="1">
      <alignment wrapText="1"/>
    </xf>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FAE53-D7DE-4C4F-8937-85505EA84896}">
  <dimension ref="A1:K8"/>
  <sheetViews>
    <sheetView tabSelected="1" workbookViewId="0">
      <selection activeCell="M4" sqref="M4"/>
    </sheetView>
  </sheetViews>
  <sheetFormatPr defaultRowHeight="14.4" x14ac:dyDescent="0.3"/>
  <cols>
    <col min="1" max="1" width="48.88671875" customWidth="1"/>
    <col min="2" max="2" width="11.33203125" customWidth="1"/>
    <col min="3" max="3" width="10" customWidth="1"/>
    <col min="4" max="4" width="11" customWidth="1"/>
    <col min="5" max="5" width="11.33203125" customWidth="1"/>
    <col min="6" max="6" width="11" customWidth="1"/>
    <col min="7" max="7" width="11.44140625" customWidth="1"/>
    <col min="8" max="8" width="10" customWidth="1"/>
    <col min="9" max="9" width="11.88671875" customWidth="1"/>
    <col min="10" max="10" width="9.88671875" customWidth="1"/>
    <col min="11" max="11" width="10.44140625" customWidth="1"/>
  </cols>
  <sheetData>
    <row r="1" spans="1:11" ht="27.75" customHeight="1" x14ac:dyDescent="0.3">
      <c r="A1" s="18" t="s">
        <v>31</v>
      </c>
    </row>
    <row r="2" spans="1:11" x14ac:dyDescent="0.3">
      <c r="A2" s="19"/>
      <c r="B2" s="20" t="s">
        <v>21</v>
      </c>
      <c r="C2" s="20"/>
      <c r="D2" s="20"/>
      <c r="E2" s="20"/>
      <c r="F2" s="20"/>
      <c r="G2" s="21" t="s">
        <v>22</v>
      </c>
      <c r="H2" s="22"/>
      <c r="I2" s="22"/>
      <c r="J2" s="22"/>
      <c r="K2" s="23"/>
    </row>
    <row r="3" spans="1:11" ht="32.25" customHeight="1" x14ac:dyDescent="0.3">
      <c r="A3" s="24"/>
      <c r="B3" s="25" t="s">
        <v>23</v>
      </c>
      <c r="C3" s="25" t="s">
        <v>24</v>
      </c>
      <c r="D3" s="25" t="s">
        <v>23</v>
      </c>
      <c r="E3" s="25" t="s">
        <v>24</v>
      </c>
      <c r="F3" s="25" t="s">
        <v>25</v>
      </c>
      <c r="G3" s="25" t="s">
        <v>23</v>
      </c>
      <c r="H3" s="25" t="s">
        <v>24</v>
      </c>
      <c r="I3" s="25" t="s">
        <v>23</v>
      </c>
      <c r="J3" s="25" t="s">
        <v>24</v>
      </c>
      <c r="K3" s="25" t="s">
        <v>25</v>
      </c>
    </row>
    <row r="4" spans="1:11" x14ac:dyDescent="0.3">
      <c r="A4" s="26" t="s">
        <v>26</v>
      </c>
      <c r="B4" s="27">
        <v>6</v>
      </c>
      <c r="C4" s="28">
        <v>7368.2</v>
      </c>
      <c r="D4" s="27">
        <v>5</v>
      </c>
      <c r="E4" s="28">
        <v>6254.9</v>
      </c>
      <c r="F4" s="28">
        <f>C4-E4</f>
        <v>1113.3000000000002</v>
      </c>
      <c r="G4" s="27">
        <v>6</v>
      </c>
      <c r="H4" s="28">
        <f>C4-300</f>
        <v>7068.2</v>
      </c>
      <c r="I4" s="27">
        <v>5</v>
      </c>
      <c r="J4" s="28">
        <f>E4-250</f>
        <v>6004.9</v>
      </c>
      <c r="K4" s="28">
        <f>H4-J4</f>
        <v>1063.3000000000002</v>
      </c>
    </row>
    <row r="5" spans="1:11" x14ac:dyDescent="0.3">
      <c r="A5" s="27" t="s">
        <v>27</v>
      </c>
      <c r="B5" s="27">
        <v>6</v>
      </c>
      <c r="C5" s="28">
        <v>3564</v>
      </c>
      <c r="D5" s="27">
        <v>5</v>
      </c>
      <c r="E5" s="28">
        <v>2970</v>
      </c>
      <c r="F5" s="28">
        <f t="shared" ref="F5:F7" si="0">C5-E5</f>
        <v>594</v>
      </c>
      <c r="G5" s="27">
        <v>6</v>
      </c>
      <c r="H5" s="28">
        <v>3564</v>
      </c>
      <c r="I5" s="27">
        <v>5</v>
      </c>
      <c r="J5" s="28">
        <v>2970</v>
      </c>
      <c r="K5" s="28">
        <f t="shared" ref="K5:K7" si="1">H5-J5</f>
        <v>594</v>
      </c>
    </row>
    <row r="6" spans="1:11" x14ac:dyDescent="0.3">
      <c r="A6" s="27" t="s">
        <v>28</v>
      </c>
      <c r="B6" s="27">
        <v>2</v>
      </c>
      <c r="C6" s="28">
        <v>3000</v>
      </c>
      <c r="D6" s="27">
        <v>2</v>
      </c>
      <c r="E6" s="28">
        <v>3000</v>
      </c>
      <c r="F6" s="28">
        <f t="shared" si="0"/>
        <v>0</v>
      </c>
      <c r="G6" s="27">
        <v>2</v>
      </c>
      <c r="H6" s="28">
        <v>3000</v>
      </c>
      <c r="I6" s="27">
        <v>2</v>
      </c>
      <c r="J6" s="28">
        <v>3000</v>
      </c>
      <c r="K6" s="28">
        <f t="shared" si="1"/>
        <v>0</v>
      </c>
    </row>
    <row r="7" spans="1:11" x14ac:dyDescent="0.3">
      <c r="A7" s="29" t="s">
        <v>10</v>
      </c>
      <c r="B7" s="29"/>
      <c r="C7" s="30">
        <f>SUM(C4:C6)</f>
        <v>13932.2</v>
      </c>
      <c r="D7" s="29"/>
      <c r="E7" s="30">
        <f>SUM(E4:E6)</f>
        <v>12224.9</v>
      </c>
      <c r="F7" s="30">
        <f t="shared" si="0"/>
        <v>1707.3000000000011</v>
      </c>
      <c r="G7" s="29"/>
      <c r="H7" s="30">
        <f>SUM(H4:H6)</f>
        <v>13632.2</v>
      </c>
      <c r="I7" s="29"/>
      <c r="J7" s="30">
        <f>SUM(J4:J6)</f>
        <v>11974.9</v>
      </c>
      <c r="K7" s="30">
        <f t="shared" si="1"/>
        <v>1657.3000000000011</v>
      </c>
    </row>
    <row r="8" spans="1:11" x14ac:dyDescent="0.3">
      <c r="A8" t="s">
        <v>29</v>
      </c>
    </row>
  </sheetData>
  <mergeCells count="2">
    <mergeCell ref="B2:F2"/>
    <mergeCell ref="G2:K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workbookViewId="0"/>
  </sheetViews>
  <sheetFormatPr defaultRowHeight="14.4" x14ac:dyDescent="0.3"/>
  <cols>
    <col min="1" max="1" width="47" customWidth="1"/>
    <col min="2" max="2" width="31.5546875" bestFit="1" customWidth="1"/>
    <col min="3" max="3" width="27" customWidth="1"/>
    <col min="4" max="4" width="29.5546875" customWidth="1"/>
    <col min="5" max="5" width="24.33203125" customWidth="1"/>
  </cols>
  <sheetData>
    <row r="1" spans="1:5" x14ac:dyDescent="0.3">
      <c r="A1" t="s">
        <v>30</v>
      </c>
    </row>
    <row r="2" spans="1:5" ht="15" thickBot="1" x14ac:dyDescent="0.35"/>
    <row r="3" spans="1:5" ht="44.4" thickTop="1" thickBot="1" x14ac:dyDescent="0.35">
      <c r="A3" s="5" t="s">
        <v>11</v>
      </c>
      <c r="B3" s="6" t="s">
        <v>7</v>
      </c>
      <c r="C3" s="6" t="s">
        <v>8</v>
      </c>
      <c r="D3" s="6" t="s">
        <v>9</v>
      </c>
      <c r="E3" s="7" t="s">
        <v>10</v>
      </c>
    </row>
    <row r="4" spans="1:5" ht="15" thickTop="1" x14ac:dyDescent="0.3">
      <c r="A4" s="8" t="s">
        <v>1</v>
      </c>
      <c r="B4" s="4">
        <v>8416</v>
      </c>
      <c r="C4" s="4">
        <v>8875</v>
      </c>
      <c r="D4" s="4">
        <v>2581</v>
      </c>
      <c r="E4" s="9">
        <f>SUM(B4:D4)</f>
        <v>19872</v>
      </c>
    </row>
    <row r="5" spans="1:5" x14ac:dyDescent="0.3">
      <c r="A5" s="10" t="s">
        <v>0</v>
      </c>
      <c r="B5" s="1">
        <v>405</v>
      </c>
      <c r="C5" s="1">
        <v>0</v>
      </c>
      <c r="D5" s="1">
        <v>0</v>
      </c>
      <c r="E5" s="11">
        <f t="shared" ref="E5:E18" si="0">SUM(B5:D5)</f>
        <v>405</v>
      </c>
    </row>
    <row r="6" spans="1:5" ht="15" thickBot="1" x14ac:dyDescent="0.35">
      <c r="A6" s="12" t="s">
        <v>3</v>
      </c>
      <c r="B6" s="3">
        <f>B4-B5</f>
        <v>8011</v>
      </c>
      <c r="C6" s="3">
        <v>8875</v>
      </c>
      <c r="D6" s="3">
        <v>2581</v>
      </c>
      <c r="E6" s="13">
        <f t="shared" si="0"/>
        <v>19467</v>
      </c>
    </row>
    <row r="7" spans="1:5" ht="29.4" thickTop="1" x14ac:dyDescent="0.3">
      <c r="A7" s="14" t="s">
        <v>2</v>
      </c>
      <c r="B7" s="2">
        <v>821</v>
      </c>
      <c r="C7" s="2">
        <v>0</v>
      </c>
      <c r="D7" s="2">
        <v>0</v>
      </c>
      <c r="E7" s="15">
        <f t="shared" si="0"/>
        <v>821</v>
      </c>
    </row>
    <row r="8" spans="1:5" ht="29.4" thickBot="1" x14ac:dyDescent="0.35">
      <c r="A8" s="16" t="s">
        <v>4</v>
      </c>
      <c r="B8" s="3">
        <f>B4-B7</f>
        <v>7595</v>
      </c>
      <c r="C8" s="3">
        <v>8875</v>
      </c>
      <c r="D8" s="3">
        <v>2581</v>
      </c>
      <c r="E8" s="13">
        <f t="shared" si="0"/>
        <v>19051</v>
      </c>
    </row>
    <row r="9" spans="1:5" ht="29.4" thickTop="1" x14ac:dyDescent="0.3">
      <c r="A9" s="14" t="s">
        <v>17</v>
      </c>
      <c r="B9" s="2">
        <v>2800</v>
      </c>
      <c r="C9" s="2">
        <v>0</v>
      </c>
      <c r="D9" s="2">
        <v>0</v>
      </c>
      <c r="E9" s="15">
        <f t="shared" si="0"/>
        <v>2800</v>
      </c>
    </row>
    <row r="10" spans="1:5" ht="29.4" thickBot="1" x14ac:dyDescent="0.35">
      <c r="A10" s="16" t="s">
        <v>18</v>
      </c>
      <c r="B10" s="3">
        <f>B4+B9</f>
        <v>11216</v>
      </c>
      <c r="C10" s="3">
        <v>8875</v>
      </c>
      <c r="D10" s="3">
        <v>2581</v>
      </c>
      <c r="E10" s="13">
        <f t="shared" si="0"/>
        <v>22672</v>
      </c>
    </row>
    <row r="11" spans="1:5" ht="43.8" thickTop="1" x14ac:dyDescent="0.3">
      <c r="A11" s="14" t="s">
        <v>15</v>
      </c>
      <c r="B11" s="2">
        <v>1913</v>
      </c>
      <c r="C11" s="2">
        <v>0</v>
      </c>
      <c r="D11" s="2">
        <v>0</v>
      </c>
      <c r="E11" s="15">
        <f t="shared" si="0"/>
        <v>1913</v>
      </c>
    </row>
    <row r="12" spans="1:5" ht="43.8" thickBot="1" x14ac:dyDescent="0.35">
      <c r="A12" s="16" t="s">
        <v>12</v>
      </c>
      <c r="B12" s="3">
        <f>B11+B4</f>
        <v>10329</v>
      </c>
      <c r="C12" s="3">
        <v>8875</v>
      </c>
      <c r="D12" s="3">
        <v>2581</v>
      </c>
      <c r="E12" s="13">
        <f t="shared" si="0"/>
        <v>21785</v>
      </c>
    </row>
    <row r="13" spans="1:5" ht="43.8" thickTop="1" x14ac:dyDescent="0.3">
      <c r="A13" s="14" t="s">
        <v>13</v>
      </c>
      <c r="B13" s="2">
        <v>1913</v>
      </c>
      <c r="C13" s="2">
        <v>0</v>
      </c>
      <c r="D13" s="2">
        <v>0</v>
      </c>
      <c r="E13" s="15">
        <f t="shared" si="0"/>
        <v>1913</v>
      </c>
    </row>
    <row r="14" spans="1:5" ht="43.8" thickBot="1" x14ac:dyDescent="0.35">
      <c r="A14" s="16" t="s">
        <v>14</v>
      </c>
      <c r="B14" s="3">
        <f>B13+B4</f>
        <v>10329</v>
      </c>
      <c r="C14" s="3">
        <v>8875</v>
      </c>
      <c r="D14" s="3">
        <v>2581</v>
      </c>
      <c r="E14" s="13">
        <f t="shared" si="0"/>
        <v>21785</v>
      </c>
    </row>
    <row r="15" spans="1:5" ht="43.8" thickTop="1" x14ac:dyDescent="0.3">
      <c r="A15" s="14" t="s">
        <v>16</v>
      </c>
      <c r="B15" s="2">
        <v>2700</v>
      </c>
      <c r="C15" s="2">
        <v>0</v>
      </c>
      <c r="D15" s="2">
        <v>0</v>
      </c>
      <c r="E15" s="15">
        <f t="shared" si="0"/>
        <v>2700</v>
      </c>
    </row>
    <row r="16" spans="1:5" ht="43.8" thickBot="1" x14ac:dyDescent="0.35">
      <c r="A16" s="16" t="s">
        <v>5</v>
      </c>
      <c r="B16" s="3">
        <f>B4+B15</f>
        <v>11116</v>
      </c>
      <c r="C16" s="3">
        <v>8875</v>
      </c>
      <c r="D16" s="3">
        <v>2581</v>
      </c>
      <c r="E16" s="13">
        <f t="shared" si="0"/>
        <v>22572</v>
      </c>
    </row>
    <row r="17" spans="1:5" ht="58.2" thickTop="1" x14ac:dyDescent="0.3">
      <c r="A17" s="14" t="s">
        <v>20</v>
      </c>
      <c r="B17" s="2">
        <f>B9+B15</f>
        <v>5500</v>
      </c>
      <c r="C17" s="2">
        <v>0</v>
      </c>
      <c r="D17" s="2">
        <v>0</v>
      </c>
      <c r="E17" s="15">
        <f t="shared" si="0"/>
        <v>5500</v>
      </c>
    </row>
    <row r="18" spans="1:5" ht="58.2" thickBot="1" x14ac:dyDescent="0.35">
      <c r="A18" s="16" t="s">
        <v>19</v>
      </c>
      <c r="B18" s="3">
        <f>B17+B4</f>
        <v>13916</v>
      </c>
      <c r="C18" s="3">
        <v>8875</v>
      </c>
      <c r="D18" s="3">
        <v>2581</v>
      </c>
      <c r="E18" s="13">
        <f t="shared" si="0"/>
        <v>25372</v>
      </c>
    </row>
    <row r="19" spans="1:5" ht="15" thickTop="1" x14ac:dyDescent="0.3"/>
    <row r="20" spans="1:5" ht="30" customHeight="1" x14ac:dyDescent="0.3">
      <c r="A20" s="17" t="s">
        <v>6</v>
      </c>
      <c r="B20" s="17"/>
      <c r="C20" s="17"/>
      <c r="D20" s="17"/>
      <c r="E20" s="17"/>
    </row>
  </sheetData>
  <mergeCells count="1">
    <mergeCell ref="A20:E20"/>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Lake Monitoring Costs</vt:lpstr>
      <vt:lpstr>Stream Monitoring Costs</vt:lpstr>
      <vt:lpstr>'Stream Monitoring Costs'!Print_Area</vt:lpstr>
    </vt:vector>
  </TitlesOfParts>
  <Company>Barr Engineering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Rattei</dc:creator>
  <cp:lastModifiedBy>Laura</cp:lastModifiedBy>
  <cp:lastPrinted>2019-12-17T23:16:49Z</cp:lastPrinted>
  <dcterms:created xsi:type="dcterms:W3CDTF">2019-12-17T18:33:29Z</dcterms:created>
  <dcterms:modified xsi:type="dcterms:W3CDTF">2020-01-03T18:02:07Z</dcterms:modified>
</cp:coreProperties>
</file>